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Бюджет 2023\НПА\документы\"/>
    </mc:Choice>
  </mc:AlternateContent>
  <bookViews>
    <workbookView xWindow="0" yWindow="0" windowWidth="20490" windowHeight="7365"/>
  </bookViews>
  <sheets>
    <sheet name="5 (8)" sheetId="1" r:id="rId1"/>
  </sheets>
  <externalReferences>
    <externalReference r:id="rId2"/>
  </externalReference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5" i="1"/>
  <c r="H20" i="1"/>
  <c r="H22" i="1"/>
  <c r="H24" i="1"/>
  <c r="H29" i="1"/>
  <c r="H34" i="1"/>
  <c r="H35" i="1"/>
  <c r="H37" i="1"/>
  <c r="H42" i="1"/>
  <c r="H44" i="1"/>
  <c r="H45" i="1"/>
  <c r="H46" i="1"/>
  <c r="H48" i="1"/>
  <c r="H50" i="1"/>
  <c r="H53" i="1"/>
  <c r="H55" i="1"/>
  <c r="H58" i="1"/>
  <c r="H60" i="1"/>
  <c r="G59" i="1"/>
  <c r="G57" i="1"/>
  <c r="G56" i="1" s="1"/>
  <c r="G54" i="1"/>
  <c r="G52" i="1"/>
  <c r="G51" i="1" s="1"/>
  <c r="H51" i="1" s="1"/>
  <c r="G49" i="1"/>
  <c r="H49" i="1" s="1"/>
  <c r="G47" i="1"/>
  <c r="G43" i="1"/>
  <c r="H43" i="1" s="1"/>
  <c r="G41" i="1"/>
  <c r="G36" i="1"/>
  <c r="G33" i="1"/>
  <c r="H33" i="1" s="1"/>
  <c r="G28" i="1"/>
  <c r="G27" i="1" s="1"/>
  <c r="G26" i="1" s="1"/>
  <c r="G25" i="1" s="1"/>
  <c r="G23" i="1"/>
  <c r="H23" i="1" s="1"/>
  <c r="G21" i="1"/>
  <c r="G19" i="1"/>
  <c r="H19" i="1" s="1"/>
  <c r="G18" i="1"/>
  <c r="G17" i="1" s="1"/>
  <c r="G16" i="1" s="1"/>
  <c r="G12" i="1"/>
  <c r="G11" i="1" s="1"/>
  <c r="G10" i="1" s="1"/>
  <c r="G9" i="1" s="1"/>
  <c r="F59" i="1"/>
  <c r="H59" i="1" s="1"/>
  <c r="F57" i="1"/>
  <c r="F56" i="1"/>
  <c r="F54" i="1"/>
  <c r="F52" i="1"/>
  <c r="F51" i="1" s="1"/>
  <c r="F49" i="1"/>
  <c r="F47" i="1"/>
  <c r="F43" i="1"/>
  <c r="F41" i="1"/>
  <c r="F40" i="1" s="1"/>
  <c r="F39" i="1" s="1"/>
  <c r="F38" i="1" s="1"/>
  <c r="F36" i="1"/>
  <c r="F33" i="1"/>
  <c r="F28" i="1"/>
  <c r="F27" i="1" s="1"/>
  <c r="F26" i="1" s="1"/>
  <c r="F25" i="1" s="1"/>
  <c r="F23" i="1"/>
  <c r="F21" i="1"/>
  <c r="F19" i="1"/>
  <c r="F12" i="1"/>
  <c r="F11" i="1" s="1"/>
  <c r="F10" i="1" s="1"/>
  <c r="F9" i="1" s="1"/>
  <c r="H9" i="1" s="1"/>
  <c r="G40" i="1" l="1"/>
  <c r="H47" i="1"/>
  <c r="H54" i="1"/>
  <c r="H21" i="1"/>
  <c r="H25" i="1"/>
  <c r="H36" i="1"/>
  <c r="H52" i="1"/>
  <c r="H56" i="1"/>
  <c r="G39" i="1"/>
  <c r="H40" i="1"/>
  <c r="H57" i="1"/>
  <c r="H41" i="1"/>
  <c r="H27" i="1"/>
  <c r="H11" i="1"/>
  <c r="F18" i="1"/>
  <c r="F17" i="1" s="1"/>
  <c r="F16" i="1" s="1"/>
  <c r="H16" i="1" s="1"/>
  <c r="F32" i="1"/>
  <c r="F31" i="1" s="1"/>
  <c r="F30" i="1" s="1"/>
  <c r="H28" i="1"/>
  <c r="H26" i="1"/>
  <c r="H18" i="1"/>
  <c r="H12" i="1"/>
  <c r="H10" i="1"/>
  <c r="G32" i="1"/>
  <c r="F8" i="1"/>
  <c r="H17" i="1" l="1"/>
  <c r="G31" i="1"/>
  <c r="H32" i="1"/>
  <c r="G38" i="1"/>
  <c r="H38" i="1" s="1"/>
  <c r="H39" i="1"/>
  <c r="G30" i="1" l="1"/>
  <c r="H31" i="1"/>
  <c r="G8" i="1" l="1"/>
  <c r="H8" i="1" s="1"/>
  <c r="H30" i="1"/>
</calcChain>
</file>

<file path=xl/sharedStrings.xml><?xml version="1.0" encoding="utf-8"?>
<sst xmlns="http://schemas.openxmlformats.org/spreadsheetml/2006/main" count="257" uniqueCount="102">
  <si>
    <t>Наименование расхода</t>
  </si>
  <si>
    <t>Целевая статья</t>
  </si>
  <si>
    <t xml:space="preserve"> Вид рас-хода</t>
  </si>
  <si>
    <t>Сумма      (тыс. рублей)</t>
  </si>
  <si>
    <t>2</t>
  </si>
  <si>
    <t>3</t>
  </si>
  <si>
    <t>4</t>
  </si>
  <si>
    <t/>
  </si>
  <si>
    <t>Всего расходов</t>
  </si>
  <si>
    <t>0000000000</t>
  </si>
  <si>
    <t>000</t>
  </si>
  <si>
    <t>Муниципальная программа "Развитие пожарной безопасности"</t>
  </si>
  <si>
    <t>0900000000</t>
  </si>
  <si>
    <t>Направления не вошедшие в рамки подпрограмм</t>
  </si>
  <si>
    <t>0990000000</t>
  </si>
  <si>
    <t>Мероприятия в установленной сфере деятельности</t>
  </si>
  <si>
    <t>0990004000</t>
  </si>
  <si>
    <t>Мероприятия по противопожарной безопасности</t>
  </si>
  <si>
    <t>0990004710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</si>
  <si>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</si>
  <si>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</si>
  <si>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</si>
  <si>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Межбюджетные трансферты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</si>
  <si>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</si>
  <si>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</si>
  <si>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</si>
  <si>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</si>
  <si>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Муниципальная программа "Развитие жилищно-коммунального комплекса"</t>
  </si>
  <si>
    <t>1100000000</t>
  </si>
  <si>
    <t>1190000000</t>
  </si>
  <si>
    <t>Повышение квалификации лиц, замещающих муниципальные должности, и муниципальных служащих в сфере размещения заказов</t>
  </si>
  <si>
    <t>1190404000</t>
  </si>
  <si>
    <t>Мероприятия в сфере коммунального хозяйства</t>
  </si>
  <si>
    <t>1190004620</t>
  </si>
  <si>
    <t>Мероприятия по уличному освещению</t>
  </si>
  <si>
    <t>1190004630</t>
  </si>
  <si>
    <t>Мероприятия по прочему благоустройству</t>
  </si>
  <si>
    <t>1190004660</t>
  </si>
  <si>
    <t>Муниципальная программа "Развитие транспортной инфраструктуры"</t>
  </si>
  <si>
    <t>1300000000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</si>
  <si>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</t>
  </si>
  <si>
    <t>Предоставление субсидий бюджетным, автономным учреждениям и иным некоммерческим организациям</t>
  </si>
  <si>
    <t>1390000000</t>
  </si>
  <si>
    <t>1390004000</t>
  </si>
  <si>
    <t>Софинансирование отдельных расходных обязательств</t>
  </si>
  <si>
    <t>Мероприятия в сфере дорожной деятельности (дорожный фонд)</t>
  </si>
  <si>
    <t>1390004080</t>
  </si>
  <si>
    <t>Муниципальная программа "Управление муниципальным имуществом"</t>
  </si>
  <si>
    <t>2100000000</t>
  </si>
  <si>
    <t>2190000000</t>
  </si>
  <si>
    <t>2190004000</t>
  </si>
  <si>
    <t>Управление муниципальным имуществом</t>
  </si>
  <si>
    <t>2190004010</t>
  </si>
  <si>
    <t>Органы исполнительной власти местного самоуправления</t>
  </si>
  <si>
    <t>Закупка товаров, работ и услуг для государственных нужд</t>
  </si>
  <si>
    <t>Уплата взносов на капитальный ремонт общего имущества многоквартирных домов</t>
  </si>
  <si>
    <t>2190004920</t>
  </si>
  <si>
    <t>Муниципальная программа "Развитие муниципального управления на 2015-2016 годы"</t>
  </si>
  <si>
    <t>Муниципальная программа "Развитие муниципального управления"</t>
  </si>
  <si>
    <t>2500000000</t>
  </si>
  <si>
    <t>Направления не вошедшие в рамки  подпрограмм</t>
  </si>
  <si>
    <t>2590000000</t>
  </si>
  <si>
    <t>Руководство и управление в сфереустановленных функций органов местного самоуправления</t>
  </si>
  <si>
    <t>2590001000</t>
  </si>
  <si>
    <t>Глава муниципального образования</t>
  </si>
  <si>
    <t>2590001010</t>
  </si>
  <si>
    <t>2590001050</t>
  </si>
  <si>
    <t>Мероприятия в рамках подпрограммы "Профилактика правонарушений и преступлений в Яранском районе Кировской области" на 2013-2015 годы"</t>
  </si>
  <si>
    <t>Профилактика правонарушений и преступлений в Яранском районе Кировской области" на 2013-2015 годы</t>
  </si>
  <si>
    <t>Резервные фонды</t>
  </si>
  <si>
    <t>2590007000</t>
  </si>
  <si>
    <t>Доплата к пенсиям, дополнительное пенсионное обеспечение</t>
  </si>
  <si>
    <t>2590008000</t>
  </si>
  <si>
    <t>Комплексные меры противодействия немедицинскому потреблению наркотических средств и их незаконному обороту в Яранском районе Кировской области на 2013-2015 года</t>
  </si>
  <si>
    <t>Социальное обеспечение и иные выплаты населению</t>
  </si>
  <si>
    <t>300</t>
  </si>
  <si>
    <t>Мероприятия в рамках подпрограммы "Комплексные меры противодействия немедицинскому потреблению наркотических средств и их незаконному обороту в Яранском районе Кировской области на 2013-2015 года"</t>
  </si>
  <si>
    <t>Осуществление части полномочий по решению вопросов местного значения в соответствии с заключенными соглашениями</t>
  </si>
  <si>
    <t>2590013000</t>
  </si>
  <si>
    <t>Финансирование за счет средств бюджетов поселений по переданным полномочиям в области градостроительной деятельности</t>
  </si>
  <si>
    <t>2590013020</t>
  </si>
  <si>
    <t>Муниципальная программа "Развитие архивного дела  на 2015-2016 годы"</t>
  </si>
  <si>
    <t>500</t>
  </si>
  <si>
    <t>Финансирование за счет средств бюджетов поселений по переданным полномочиям на обеспечение деятельности добровольной народной дружины</t>
  </si>
  <si>
    <t>2590013040</t>
  </si>
  <si>
    <t>Проведение выборов и референдумов</t>
  </si>
  <si>
    <t>2590005000</t>
  </si>
  <si>
    <t>Проведение выборов в органы местного самоуправления</t>
  </si>
  <si>
    <t>2590005030</t>
  </si>
  <si>
    <t>Осуществление полномочий  по  первичному воинскому учету на территориях, где отсутствуют военные комиссариаты</t>
  </si>
  <si>
    <t>2590051180</t>
  </si>
  <si>
    <t>Организация и предоставление общедоступного начального, основного, среднего образования в муниципальных образовательных учреждениях</t>
  </si>
  <si>
    <t>Организация и предоставление присмотра и ухода за детьми в муниципальных образовательных учреждениях</t>
  </si>
  <si>
    <t>Развитие образования Кировской области</t>
  </si>
  <si>
    <t>Мероприятия в рамках подпрограммы "Развитие образования  Яранского района Кировской области"</t>
  </si>
  <si>
    <t>ЦС_МР
Описание</t>
  </si>
  <si>
    <t>ВР_МР
Описание</t>
  </si>
  <si>
    <t>ЦС_МР Описание</t>
  </si>
  <si>
    <t>ВР_МР Описание</t>
  </si>
  <si>
    <t>Расходы бюджета поселения на реализацию муниципальных программ за 2022 год</t>
  </si>
  <si>
    <t>Исполнение за 10 месяцев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</si>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</sst>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8">
    <xf numFmtId="0" fontId="0" fillId="0" borderId="0" xfId="0"/>
    <xf numFmtId="49" fontId="0" fillId="0" borderId="0" xfId="0" applyNumberFormat="1"/>
    <xf numFmtId="11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center"/>
    </xf>
    <xf numFmtId="0" fontId="0" fillId="0" borderId="0" xfId="0" applyFont="1"/>
    <xf numFmtId="49" fontId="3" fillId="0" borderId="0" xfId="1" applyNumberFormat="1" applyFont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3" fillId="0" borderId="0" xfId="1" applyNumberFormat="1" applyFont="1" applyAlignment="1">
      <alignment horizontal="center" wrapText="1"/>
    </xf>
    <xf numFmtId="11" fontId="5" fillId="0" borderId="0" xfId="1" applyNumberFormat="1" applyFont="1" applyAlignment="1">
      <alignment horizontal="left" vertical="top" wrapText="1"/>
    </xf>
    <xf numFmtId="49" fontId="5" fillId="0" borderId="0" xfId="1" applyNumberFormat="1" applyFont="1" applyAlignment="1">
      <alignment horizontal="center" vertical="top" wrapText="1"/>
    </xf>
    <xf numFmtId="49" fontId="5" fillId="0" borderId="0" xfId="1" applyNumberFormat="1" applyFont="1" applyAlignment="1">
      <alignment horizontal="right" vertical="top" wrapText="1"/>
    </xf>
    <xf numFmtId="11" fontId="2" fillId="0" borderId="1" xfId="0" quotePrefix="1" applyNumberFormat="1" applyFont="1" applyBorder="1" applyAlignment="1">
      <alignment horizontal="center" vertical="top" wrapText="1"/>
    </xf>
    <xf numFmtId="49" fontId="2" fillId="0" borderId="1" xfId="0" quotePrefix="1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0" fontId="8" fillId="0" borderId="1" xfId="0" applyNumberFormat="1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0" borderId="1" xfId="0" applyNumberFormat="1" applyFont="1" applyBorder="1" applyAlignment="1">
      <alignment horizontal="justify" wrapText="1"/>
    </xf>
    <xf numFmtId="164" fontId="2" fillId="0" borderId="1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justify" wrapText="1"/>
    </xf>
    <xf numFmtId="49" fontId="2" fillId="0" borderId="0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10" fillId="0" borderId="0" xfId="0" quotePrefix="1" applyNumberFormat="1" applyFont="1" applyAlignment="1">
      <alignment wrapText="1"/>
    </xf>
    <xf numFmtId="0" fontId="10" fillId="0" borderId="0" xfId="0" applyFont="1" applyAlignment="1">
      <alignment wrapText="1"/>
    </xf>
    <xf numFmtId="49" fontId="7" fillId="0" borderId="0" xfId="0" quotePrefix="1" applyNumberFormat="1" applyFont="1" applyAlignment="1">
      <alignment wrapText="1"/>
    </xf>
    <xf numFmtId="0" fontId="7" fillId="0" borderId="0" xfId="0" applyFont="1" applyAlignment="1">
      <alignment wrapText="1"/>
    </xf>
    <xf numFmtId="0" fontId="2" fillId="0" borderId="0" xfId="0" applyFont="1" applyAlignment="1">
      <alignment horizontal="right"/>
    </xf>
    <xf numFmtId="49" fontId="11" fillId="0" borderId="0" xfId="1" applyNumberFormat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8;&#1072;&#1090;&#1100;&#1103;&#1085;&#1072;/Documents/&#1041;&#1102;&#1076;&#1078;&#1077;&#1090;%202016/&#1088;&#1077;&#1096;&#1077;&#1085;&#1080;&#1077;%20&#1044;&#1091;&#1084;&#1099;/&#1087;&#1088;&#1080;&#1083;&#1086;&#1078;&#1077;&#1085;&#1080;&#1077;%2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с и вр (8)"/>
      <sheetName val="цс и вр (9)"/>
      <sheetName val="цс и вр (10)"/>
      <sheetName val="цс и вр (12)"/>
      <sheetName val="цс и вр (13)"/>
      <sheetName val="цс и вр (14)"/>
      <sheetName val="цс и вр (15)"/>
      <sheetName val="цс и вр (16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77"/>
  <sheetViews>
    <sheetView tabSelected="1" topLeftCell="C43" workbookViewId="0">
      <selection activeCell="K6" sqref="K6"/>
    </sheetView>
  </sheetViews>
  <sheetFormatPr defaultRowHeight="15" x14ac:dyDescent="0.25"/>
  <cols>
    <col min="1" max="2" width="0" style="1" hidden="1" customWidth="1"/>
    <col min="3" max="3" width="68" style="2" customWidth="1"/>
    <col min="4" max="4" width="13.42578125" style="3" customWidth="1"/>
    <col min="5" max="5" width="8.5703125" style="3" customWidth="1"/>
    <col min="6" max="8" width="14" style="36" customWidth="1"/>
    <col min="9" max="9" width="9.140625" style="4" customWidth="1"/>
  </cols>
  <sheetData>
    <row r="2" spans="1:9" ht="20.25" x14ac:dyDescent="0.3">
      <c r="C2" s="37" t="s">
        <v>99</v>
      </c>
      <c r="D2" s="37"/>
      <c r="E2" s="37"/>
      <c r="F2" s="37"/>
      <c r="G2" s="37"/>
      <c r="H2" s="37"/>
    </row>
    <row r="3" spans="1:9" ht="33.75" customHeight="1" x14ac:dyDescent="0.25">
      <c r="C3" s="5"/>
      <c r="D3" s="5"/>
      <c r="E3" s="5"/>
      <c r="F3" s="5"/>
      <c r="G3" s="7"/>
      <c r="H3" s="7"/>
      <c r="I3" s="6"/>
    </row>
    <row r="4" spans="1:9" ht="22.5" customHeight="1" x14ac:dyDescent="0.25">
      <c r="C4" s="7"/>
      <c r="D4" s="7"/>
      <c r="E4" s="7"/>
      <c r="F4" s="7"/>
      <c r="G4" s="7"/>
      <c r="H4" s="7"/>
      <c r="I4" s="6"/>
    </row>
    <row r="5" spans="1:9" ht="14.25" customHeight="1" x14ac:dyDescent="0.25">
      <c r="C5" s="8"/>
      <c r="D5" s="9"/>
      <c r="E5" s="9"/>
      <c r="F5" s="10"/>
      <c r="G5" s="10"/>
      <c r="H5" s="10"/>
    </row>
    <row r="6" spans="1:9" ht="85.5" customHeight="1" x14ac:dyDescent="0.25">
      <c r="C6" s="11" t="s">
        <v>0</v>
      </c>
      <c r="D6" s="12" t="s">
        <v>1</v>
      </c>
      <c r="E6" s="13" t="s">
        <v>2</v>
      </c>
      <c r="F6" s="14" t="s">
        <v>3</v>
      </c>
      <c r="G6" s="14" t="s">
        <v>100</v>
      </c>
      <c r="H6" s="14" t="s">
        <v>101</v>
      </c>
    </row>
    <row r="7" spans="1:9" s="18" customFormat="1" ht="10.5" customHeight="1" x14ac:dyDescent="0.25">
      <c r="A7" s="15"/>
      <c r="B7" s="15"/>
      <c r="C7" s="16">
        <v>1</v>
      </c>
      <c r="D7" s="16" t="s">
        <v>4</v>
      </c>
      <c r="E7" s="16" t="s">
        <v>5</v>
      </c>
      <c r="F7" s="16" t="s">
        <v>6</v>
      </c>
      <c r="G7" s="16" t="s">
        <v>6</v>
      </c>
      <c r="H7" s="16" t="s">
        <v>6</v>
      </c>
      <c r="I7" s="17"/>
    </row>
    <row r="8" spans="1:9" s="23" customFormat="1" x14ac:dyDescent="0.2">
      <c r="A8" s="19" t="s">
        <v>7</v>
      </c>
      <c r="B8" s="19" t="s">
        <v>7</v>
      </c>
      <c r="C8" s="20" t="s">
        <v>8</v>
      </c>
      <c r="D8" s="21" t="s">
        <v>9</v>
      </c>
      <c r="E8" s="21" t="s">
        <v>10</v>
      </c>
      <c r="F8" s="22">
        <f>F9+F16+F25+F30+F38</f>
        <v>4440.2</v>
      </c>
      <c r="G8" s="22">
        <f t="shared" ref="G8" si="0">G9+G16+G25+G30+G38</f>
        <v>2990.5</v>
      </c>
      <c r="H8" s="22">
        <f>G8/F8%</f>
        <v>67.350569794153415</v>
      </c>
    </row>
    <row r="9" spans="1:9" s="25" customFormat="1" x14ac:dyDescent="0.2">
      <c r="A9" s="24"/>
      <c r="B9" s="24"/>
      <c r="C9" s="20" t="s">
        <v>11</v>
      </c>
      <c r="D9" s="21" t="s">
        <v>12</v>
      </c>
      <c r="E9" s="21" t="s">
        <v>10</v>
      </c>
      <c r="F9" s="22">
        <f>F10</f>
        <v>1527.2999999999997</v>
      </c>
      <c r="G9" s="22">
        <f t="shared" ref="G9:G11" si="1">G10</f>
        <v>866.5</v>
      </c>
      <c r="H9" s="22">
        <f t="shared" ref="H9:H60" si="2">G9/F9%</f>
        <v>56.734105938584435</v>
      </c>
    </row>
    <row r="10" spans="1:9" s="25" customFormat="1" x14ac:dyDescent="0.2">
      <c r="A10" s="24"/>
      <c r="B10" s="24"/>
      <c r="C10" s="20" t="s">
        <v>13</v>
      </c>
      <c r="D10" s="21" t="s">
        <v>14</v>
      </c>
      <c r="E10" s="21" t="s">
        <v>10</v>
      </c>
      <c r="F10" s="22">
        <f>F11</f>
        <v>1527.2999999999997</v>
      </c>
      <c r="G10" s="22">
        <f t="shared" si="1"/>
        <v>866.5</v>
      </c>
      <c r="H10" s="22">
        <f t="shared" si="2"/>
        <v>56.734105938584435</v>
      </c>
    </row>
    <row r="11" spans="1:9" s="25" customFormat="1" x14ac:dyDescent="0.25">
      <c r="A11" s="24"/>
      <c r="B11" s="24"/>
      <c r="C11" s="26" t="s">
        <v>15</v>
      </c>
      <c r="D11" s="13" t="s">
        <v>16</v>
      </c>
      <c r="E11" s="13" t="s">
        <v>10</v>
      </c>
      <c r="F11" s="27">
        <f>F12</f>
        <v>1527.2999999999997</v>
      </c>
      <c r="G11" s="27">
        <f t="shared" si="1"/>
        <v>866.5</v>
      </c>
      <c r="H11" s="22">
        <f t="shared" si="2"/>
        <v>56.734105938584435</v>
      </c>
    </row>
    <row r="12" spans="1:9" s="25" customFormat="1" x14ac:dyDescent="0.25">
      <c r="A12" s="24"/>
      <c r="B12" s="24"/>
      <c r="C12" s="26" t="s">
        <v>17</v>
      </c>
      <c r="D12" s="13" t="s">
        <v>18</v>
      </c>
      <c r="E12" s="13" t="s">
        <v>10</v>
      </c>
      <c r="F12" s="27">
        <f>F13+F14+F15</f>
        <v>1527.2999999999997</v>
      </c>
      <c r="G12" s="27">
        <f t="shared" ref="G12" si="3">G13+G14+G15</f>
        <v>866.5</v>
      </c>
      <c r="H12" s="22">
        <f t="shared" si="2"/>
        <v>56.734105938584435</v>
      </c>
    </row>
    <row r="13" spans="1:9" s="18" customFormat="1" ht="60" x14ac:dyDescent="0.25">
      <c r="A13" s="15"/>
      <c r="B13" s="15"/>
      <c r="C13" s="26" t="s">
        <v>19</v>
      </c>
      <c r="D13" s="13" t="s">
        <v>18</v>
      </c>
      <c r="E13" s="13" t="s">
        <v>20</v>
      </c>
      <c r="F13" s="27">
        <v>1278.5999999999999</v>
      </c>
      <c r="G13" s="27">
        <v>627.79999999999995</v>
      </c>
      <c r="H13" s="22">
        <f t="shared" si="2"/>
        <v>49.100578758016582</v>
      </c>
      <c r="I13" s="17"/>
    </row>
    <row r="14" spans="1:9" s="18" customFormat="1" ht="30" x14ac:dyDescent="0.25">
      <c r="A14" s="15" t="s">
        <v>21</v>
      </c>
      <c r="B14" s="15" t="s">
        <v>22</v>
      </c>
      <c r="C14" s="26" t="s">
        <v>23</v>
      </c>
      <c r="D14" s="13" t="s">
        <v>18</v>
      </c>
      <c r="E14" s="13" t="s">
        <v>24</v>
      </c>
      <c r="F14" s="27">
        <v>238.6</v>
      </c>
      <c r="G14" s="27">
        <v>231</v>
      </c>
      <c r="H14" s="22">
        <f t="shared" si="2"/>
        <v>96.814752724224633</v>
      </c>
      <c r="I14" s="17"/>
    </row>
    <row r="15" spans="1:9" s="18" customFormat="1" x14ac:dyDescent="0.25">
      <c r="A15" s="15"/>
      <c r="B15" s="15"/>
      <c r="C15" s="26" t="s">
        <v>25</v>
      </c>
      <c r="D15" s="13" t="s">
        <v>18</v>
      </c>
      <c r="E15" s="13" t="s">
        <v>26</v>
      </c>
      <c r="F15" s="27">
        <v>10.1</v>
      </c>
      <c r="G15" s="27">
        <v>7.7</v>
      </c>
      <c r="H15" s="22">
        <f t="shared" si="2"/>
        <v>76.237623762376245</v>
      </c>
      <c r="I15" s="17"/>
    </row>
    <row r="16" spans="1:9" s="18" customFormat="1" ht="28.5" x14ac:dyDescent="0.2">
      <c r="A16" s="15" t="s">
        <v>13</v>
      </c>
      <c r="B16" s="15" t="s">
        <v>7</v>
      </c>
      <c r="C16" s="20" t="s">
        <v>27</v>
      </c>
      <c r="D16" s="21" t="s">
        <v>28</v>
      </c>
      <c r="E16" s="21" t="s">
        <v>10</v>
      </c>
      <c r="F16" s="22">
        <f>F17</f>
        <v>140.9</v>
      </c>
      <c r="G16" s="22">
        <f t="shared" ref="G16:G17" si="4">G17</f>
        <v>56.8</v>
      </c>
      <c r="H16" s="22">
        <f t="shared" si="2"/>
        <v>40.312278211497514</v>
      </c>
      <c r="I16" s="17"/>
    </row>
    <row r="17" spans="1:9" s="18" customFormat="1" x14ac:dyDescent="0.25">
      <c r="A17" s="15"/>
      <c r="B17" s="15"/>
      <c r="C17" s="26" t="s">
        <v>13</v>
      </c>
      <c r="D17" s="13" t="s">
        <v>29</v>
      </c>
      <c r="E17" s="13" t="s">
        <v>10</v>
      </c>
      <c r="F17" s="27">
        <f>F18</f>
        <v>140.9</v>
      </c>
      <c r="G17" s="27">
        <f t="shared" si="4"/>
        <v>56.8</v>
      </c>
      <c r="H17" s="22">
        <f t="shared" si="2"/>
        <v>40.312278211497514</v>
      </c>
      <c r="I17" s="17"/>
    </row>
    <row r="18" spans="1:9" s="18" customFormat="1" x14ac:dyDescent="0.25">
      <c r="A18" s="15" t="s">
        <v>30</v>
      </c>
      <c r="B18" s="15" t="s">
        <v>7</v>
      </c>
      <c r="C18" s="26" t="s">
        <v>15</v>
      </c>
      <c r="D18" s="13" t="s">
        <v>31</v>
      </c>
      <c r="E18" s="13" t="s">
        <v>10</v>
      </c>
      <c r="F18" s="27">
        <f>F19+F21+F23</f>
        <v>140.9</v>
      </c>
      <c r="G18" s="27">
        <f t="shared" ref="G18" si="5">G19+G21+G23</f>
        <v>56.8</v>
      </c>
      <c r="H18" s="22">
        <f t="shared" si="2"/>
        <v>40.312278211497514</v>
      </c>
      <c r="I18" s="17"/>
    </row>
    <row r="19" spans="1:9" s="18" customFormat="1" x14ac:dyDescent="0.25">
      <c r="A19" s="15" t="s">
        <v>21</v>
      </c>
      <c r="B19" s="15" t="s">
        <v>7</v>
      </c>
      <c r="C19" s="26" t="s">
        <v>32</v>
      </c>
      <c r="D19" s="13" t="s">
        <v>33</v>
      </c>
      <c r="E19" s="13" t="s">
        <v>10</v>
      </c>
      <c r="F19" s="27">
        <f>F20</f>
        <v>5</v>
      </c>
      <c r="G19" s="27">
        <f t="shared" ref="G19" si="6">G20</f>
        <v>5</v>
      </c>
      <c r="H19" s="22">
        <f t="shared" si="2"/>
        <v>100</v>
      </c>
      <c r="I19" s="17"/>
    </row>
    <row r="20" spans="1:9" s="18" customFormat="1" ht="30" x14ac:dyDescent="0.25">
      <c r="A20" s="15" t="s">
        <v>21</v>
      </c>
      <c r="B20" s="15" t="s">
        <v>22</v>
      </c>
      <c r="C20" s="26" t="s">
        <v>23</v>
      </c>
      <c r="D20" s="13" t="s">
        <v>33</v>
      </c>
      <c r="E20" s="13" t="s">
        <v>24</v>
      </c>
      <c r="F20" s="27">
        <v>5</v>
      </c>
      <c r="G20" s="27">
        <v>5</v>
      </c>
      <c r="H20" s="22">
        <f t="shared" si="2"/>
        <v>100</v>
      </c>
      <c r="I20" s="17"/>
    </row>
    <row r="21" spans="1:9" s="18" customFormat="1" x14ac:dyDescent="0.25">
      <c r="A21" s="15" t="s">
        <v>21</v>
      </c>
      <c r="B21" s="15" t="s">
        <v>7</v>
      </c>
      <c r="C21" s="26" t="s">
        <v>34</v>
      </c>
      <c r="D21" s="13" t="s">
        <v>35</v>
      </c>
      <c r="E21" s="13" t="s">
        <v>10</v>
      </c>
      <c r="F21" s="27">
        <f>F22</f>
        <v>125</v>
      </c>
      <c r="G21" s="27">
        <f t="shared" ref="G21" si="7">G22</f>
        <v>47.3</v>
      </c>
      <c r="H21" s="22">
        <f t="shared" si="2"/>
        <v>37.839999999999996</v>
      </c>
      <c r="I21" s="17"/>
    </row>
    <row r="22" spans="1:9" s="18" customFormat="1" ht="30" x14ac:dyDescent="0.25">
      <c r="A22" s="15" t="s">
        <v>21</v>
      </c>
      <c r="B22" s="15" t="s">
        <v>22</v>
      </c>
      <c r="C22" s="26" t="s">
        <v>23</v>
      </c>
      <c r="D22" s="13" t="s">
        <v>35</v>
      </c>
      <c r="E22" s="13" t="s">
        <v>24</v>
      </c>
      <c r="F22" s="27">
        <v>125</v>
      </c>
      <c r="G22" s="27">
        <v>47.3</v>
      </c>
      <c r="H22" s="22">
        <f t="shared" si="2"/>
        <v>37.839999999999996</v>
      </c>
      <c r="I22" s="17"/>
    </row>
    <row r="23" spans="1:9" s="18" customFormat="1" x14ac:dyDescent="0.25">
      <c r="A23" s="15" t="s">
        <v>21</v>
      </c>
      <c r="B23" s="15" t="s">
        <v>7</v>
      </c>
      <c r="C23" s="26" t="s">
        <v>36</v>
      </c>
      <c r="D23" s="13" t="s">
        <v>37</v>
      </c>
      <c r="E23" s="13" t="s">
        <v>10</v>
      </c>
      <c r="F23" s="27">
        <f>F24</f>
        <v>10.9</v>
      </c>
      <c r="G23" s="27">
        <f t="shared" ref="G23" si="8">G24</f>
        <v>4.5</v>
      </c>
      <c r="H23" s="22">
        <f t="shared" si="2"/>
        <v>41.284403669724767</v>
      </c>
      <c r="I23" s="17"/>
    </row>
    <row r="24" spans="1:9" s="18" customFormat="1" ht="30" x14ac:dyDescent="0.25">
      <c r="A24" s="15" t="s">
        <v>21</v>
      </c>
      <c r="B24" s="15" t="s">
        <v>22</v>
      </c>
      <c r="C24" s="26" t="s">
        <v>23</v>
      </c>
      <c r="D24" s="13" t="s">
        <v>37</v>
      </c>
      <c r="E24" s="13" t="s">
        <v>24</v>
      </c>
      <c r="F24" s="27">
        <v>10.9</v>
      </c>
      <c r="G24" s="27">
        <v>4.5</v>
      </c>
      <c r="H24" s="22">
        <f t="shared" si="2"/>
        <v>41.284403669724767</v>
      </c>
      <c r="I24" s="17"/>
    </row>
    <row r="25" spans="1:9" s="18" customFormat="1" ht="28.5" x14ac:dyDescent="0.2">
      <c r="A25" s="15"/>
      <c r="B25" s="15"/>
      <c r="C25" s="20" t="s">
        <v>38</v>
      </c>
      <c r="D25" s="21" t="s">
        <v>39</v>
      </c>
      <c r="E25" s="21" t="s">
        <v>10</v>
      </c>
      <c r="F25" s="22">
        <f>F26</f>
        <v>659.9</v>
      </c>
      <c r="G25" s="22">
        <f t="shared" ref="G25:G28" si="9">G26</f>
        <v>468.5</v>
      </c>
      <c r="H25" s="22">
        <f t="shared" si="2"/>
        <v>70.99560539475678</v>
      </c>
      <c r="I25" s="17"/>
    </row>
    <row r="26" spans="1:9" s="18" customFormat="1" x14ac:dyDescent="0.25">
      <c r="A26" s="15" t="s">
        <v>40</v>
      </c>
      <c r="B26" s="15" t="s">
        <v>41</v>
      </c>
      <c r="C26" s="26" t="s">
        <v>13</v>
      </c>
      <c r="D26" s="13" t="s">
        <v>42</v>
      </c>
      <c r="E26" s="13" t="s">
        <v>10</v>
      </c>
      <c r="F26" s="27">
        <f>F27</f>
        <v>659.9</v>
      </c>
      <c r="G26" s="27">
        <f t="shared" si="9"/>
        <v>468.5</v>
      </c>
      <c r="H26" s="22">
        <f t="shared" si="2"/>
        <v>70.99560539475678</v>
      </c>
      <c r="I26" s="17"/>
    </row>
    <row r="27" spans="1:9" s="18" customFormat="1" x14ac:dyDescent="0.25">
      <c r="A27" s="15"/>
      <c r="B27" s="15"/>
      <c r="C27" s="26" t="s">
        <v>15</v>
      </c>
      <c r="D27" s="13" t="s">
        <v>43</v>
      </c>
      <c r="E27" s="13" t="s">
        <v>10</v>
      </c>
      <c r="F27" s="27">
        <f>F28</f>
        <v>659.9</v>
      </c>
      <c r="G27" s="27">
        <f t="shared" si="9"/>
        <v>468.5</v>
      </c>
      <c r="H27" s="22">
        <f t="shared" si="2"/>
        <v>70.99560539475678</v>
      </c>
      <c r="I27" s="17"/>
    </row>
    <row r="28" spans="1:9" s="18" customFormat="1" x14ac:dyDescent="0.25">
      <c r="A28" s="15" t="s">
        <v>44</v>
      </c>
      <c r="B28" s="15" t="s">
        <v>7</v>
      </c>
      <c r="C28" s="26" t="s">
        <v>45</v>
      </c>
      <c r="D28" s="13" t="s">
        <v>46</v>
      </c>
      <c r="E28" s="13" t="s">
        <v>10</v>
      </c>
      <c r="F28" s="27">
        <f>F29</f>
        <v>659.9</v>
      </c>
      <c r="G28" s="27">
        <f t="shared" si="9"/>
        <v>468.5</v>
      </c>
      <c r="H28" s="22">
        <f t="shared" si="2"/>
        <v>70.99560539475678</v>
      </c>
      <c r="I28" s="17"/>
    </row>
    <row r="29" spans="1:9" s="18" customFormat="1" ht="30" x14ac:dyDescent="0.25">
      <c r="A29" s="15" t="s">
        <v>44</v>
      </c>
      <c r="B29" s="15" t="s">
        <v>41</v>
      </c>
      <c r="C29" s="26" t="s">
        <v>23</v>
      </c>
      <c r="D29" s="13" t="s">
        <v>46</v>
      </c>
      <c r="E29" s="13" t="s">
        <v>24</v>
      </c>
      <c r="F29" s="27">
        <v>659.9</v>
      </c>
      <c r="G29" s="27">
        <v>468.5</v>
      </c>
      <c r="H29" s="22">
        <f t="shared" si="2"/>
        <v>70.99560539475678</v>
      </c>
      <c r="I29" s="17"/>
    </row>
    <row r="30" spans="1:9" s="23" customFormat="1" ht="28.5" x14ac:dyDescent="0.2">
      <c r="A30" s="19"/>
      <c r="B30" s="19"/>
      <c r="C30" s="20" t="s">
        <v>47</v>
      </c>
      <c r="D30" s="21" t="s">
        <v>48</v>
      </c>
      <c r="E30" s="21" t="s">
        <v>10</v>
      </c>
      <c r="F30" s="22">
        <f>F31</f>
        <v>401.59999999999997</v>
      </c>
      <c r="G30" s="22">
        <f t="shared" ref="G30:G31" si="10">G31</f>
        <v>295.8</v>
      </c>
      <c r="H30" s="22">
        <f t="shared" si="2"/>
        <v>73.655378486055781</v>
      </c>
    </row>
    <row r="31" spans="1:9" s="23" customFormat="1" x14ac:dyDescent="0.25">
      <c r="A31" s="19"/>
      <c r="B31" s="19"/>
      <c r="C31" s="26" t="s">
        <v>13</v>
      </c>
      <c r="D31" s="13" t="s">
        <v>49</v>
      </c>
      <c r="E31" s="13" t="s">
        <v>10</v>
      </c>
      <c r="F31" s="27">
        <f>F32</f>
        <v>401.59999999999997</v>
      </c>
      <c r="G31" s="27">
        <f t="shared" si="10"/>
        <v>295.8</v>
      </c>
      <c r="H31" s="22">
        <f t="shared" si="2"/>
        <v>73.655378486055781</v>
      </c>
    </row>
    <row r="32" spans="1:9" s="23" customFormat="1" x14ac:dyDescent="0.25">
      <c r="A32" s="19"/>
      <c r="B32" s="19"/>
      <c r="C32" s="26" t="s">
        <v>15</v>
      </c>
      <c r="D32" s="13" t="s">
        <v>50</v>
      </c>
      <c r="E32" s="13" t="s">
        <v>10</v>
      </c>
      <c r="F32" s="27">
        <f>F33+F36</f>
        <v>401.59999999999997</v>
      </c>
      <c r="G32" s="27">
        <f t="shared" ref="G32" si="11">G33+G36</f>
        <v>295.8</v>
      </c>
      <c r="H32" s="22">
        <f t="shared" si="2"/>
        <v>73.655378486055781</v>
      </c>
    </row>
    <row r="33" spans="1:9" s="23" customFormat="1" x14ac:dyDescent="0.25">
      <c r="A33" s="19"/>
      <c r="B33" s="19"/>
      <c r="C33" s="26" t="s">
        <v>51</v>
      </c>
      <c r="D33" s="13" t="s">
        <v>52</v>
      </c>
      <c r="E33" s="13" t="s">
        <v>10</v>
      </c>
      <c r="F33" s="27">
        <f>F34+F35</f>
        <v>380.4</v>
      </c>
      <c r="G33" s="27">
        <f t="shared" ref="G33" si="12">G34+G35</f>
        <v>278.10000000000002</v>
      </c>
      <c r="H33" s="22">
        <f t="shared" si="2"/>
        <v>73.107255520504737</v>
      </c>
    </row>
    <row r="34" spans="1:9" s="18" customFormat="1" ht="60" x14ac:dyDescent="0.25">
      <c r="A34" s="15"/>
      <c r="B34" s="15"/>
      <c r="C34" s="26" t="s">
        <v>19</v>
      </c>
      <c r="D34" s="13" t="s">
        <v>52</v>
      </c>
      <c r="E34" s="13" t="s">
        <v>20</v>
      </c>
      <c r="F34" s="27">
        <v>253.2</v>
      </c>
      <c r="G34" s="27">
        <v>157.30000000000001</v>
      </c>
      <c r="H34" s="22">
        <f t="shared" si="2"/>
        <v>62.124802527646132</v>
      </c>
      <c r="I34" s="17"/>
    </row>
    <row r="35" spans="1:9" s="18" customFormat="1" ht="30" x14ac:dyDescent="0.25">
      <c r="A35" s="15" t="s">
        <v>53</v>
      </c>
      <c r="B35" s="15" t="s">
        <v>54</v>
      </c>
      <c r="C35" s="26" t="s">
        <v>23</v>
      </c>
      <c r="D35" s="13" t="s">
        <v>52</v>
      </c>
      <c r="E35" s="13" t="s">
        <v>24</v>
      </c>
      <c r="F35" s="27">
        <v>127.2</v>
      </c>
      <c r="G35" s="27">
        <v>120.8</v>
      </c>
      <c r="H35" s="22">
        <f t="shared" si="2"/>
        <v>94.968553459119491</v>
      </c>
      <c r="I35" s="17"/>
    </row>
    <row r="36" spans="1:9" s="23" customFormat="1" ht="30" x14ac:dyDescent="0.25">
      <c r="A36" s="19"/>
      <c r="B36" s="19"/>
      <c r="C36" s="26" t="s">
        <v>55</v>
      </c>
      <c r="D36" s="13" t="s">
        <v>56</v>
      </c>
      <c r="E36" s="13" t="s">
        <v>10</v>
      </c>
      <c r="F36" s="27">
        <f>F37</f>
        <v>21.2</v>
      </c>
      <c r="G36" s="27">
        <f t="shared" ref="G36" si="13">G37</f>
        <v>17.7</v>
      </c>
      <c r="H36" s="22">
        <f t="shared" si="2"/>
        <v>83.490566037735846</v>
      </c>
    </row>
    <row r="37" spans="1:9" s="18" customFormat="1" ht="30" x14ac:dyDescent="0.25">
      <c r="A37" s="15" t="s">
        <v>53</v>
      </c>
      <c r="B37" s="15" t="s">
        <v>54</v>
      </c>
      <c r="C37" s="26" t="s">
        <v>23</v>
      </c>
      <c r="D37" s="13" t="s">
        <v>56</v>
      </c>
      <c r="E37" s="13" t="s">
        <v>24</v>
      </c>
      <c r="F37" s="27">
        <v>21.2</v>
      </c>
      <c r="G37" s="27">
        <v>17.7</v>
      </c>
      <c r="H37" s="22">
        <f t="shared" si="2"/>
        <v>83.490566037735846</v>
      </c>
      <c r="I37" s="17"/>
    </row>
    <row r="38" spans="1:9" s="18" customFormat="1" ht="28.5" x14ac:dyDescent="0.2">
      <c r="A38" s="15" t="s">
        <v>57</v>
      </c>
      <c r="B38" s="15" t="s">
        <v>7</v>
      </c>
      <c r="C38" s="20" t="s">
        <v>58</v>
      </c>
      <c r="D38" s="21" t="s">
        <v>59</v>
      </c>
      <c r="E38" s="21" t="s">
        <v>10</v>
      </c>
      <c r="F38" s="22">
        <f>F39</f>
        <v>1710.5</v>
      </c>
      <c r="G38" s="22">
        <f t="shared" ref="G38" si="14">G39</f>
        <v>1302.8999999999999</v>
      </c>
      <c r="H38" s="22">
        <f t="shared" si="2"/>
        <v>76.17071031862028</v>
      </c>
      <c r="I38" s="17"/>
    </row>
    <row r="39" spans="1:9" s="18" customFormat="1" x14ac:dyDescent="0.25">
      <c r="A39" s="15" t="s">
        <v>60</v>
      </c>
      <c r="B39" s="15" t="s">
        <v>7</v>
      </c>
      <c r="C39" s="26" t="s">
        <v>60</v>
      </c>
      <c r="D39" s="13" t="s">
        <v>61</v>
      </c>
      <c r="E39" s="13" t="s">
        <v>10</v>
      </c>
      <c r="F39" s="27">
        <f>F40+F47+F49+F51+F59+F54+F56</f>
        <v>1710.5</v>
      </c>
      <c r="G39" s="27">
        <f t="shared" ref="G39" si="15">G40+G47+G49+G51+G59+G54+G56</f>
        <v>1302.8999999999999</v>
      </c>
      <c r="H39" s="22">
        <f t="shared" si="2"/>
        <v>76.17071031862028</v>
      </c>
      <c r="I39" s="17"/>
    </row>
    <row r="40" spans="1:9" s="18" customFormat="1" ht="30" x14ac:dyDescent="0.25">
      <c r="A40" s="15"/>
      <c r="B40" s="15"/>
      <c r="C40" s="26" t="s">
        <v>62</v>
      </c>
      <c r="D40" s="13" t="s">
        <v>63</v>
      </c>
      <c r="E40" s="13" t="s">
        <v>10</v>
      </c>
      <c r="F40" s="27">
        <f>F41+F43</f>
        <v>1455.6000000000001</v>
      </c>
      <c r="G40" s="27">
        <f t="shared" ref="G40" si="16">G41+G43</f>
        <v>1094.5</v>
      </c>
      <c r="H40" s="22">
        <f t="shared" si="2"/>
        <v>75.192360538609506</v>
      </c>
      <c r="I40" s="17"/>
    </row>
    <row r="41" spans="1:9" s="18" customFormat="1" x14ac:dyDescent="0.25">
      <c r="A41" s="15"/>
      <c r="B41" s="15"/>
      <c r="C41" s="26" t="s">
        <v>64</v>
      </c>
      <c r="D41" s="13" t="s">
        <v>65</v>
      </c>
      <c r="E41" s="13" t="s">
        <v>10</v>
      </c>
      <c r="F41" s="27">
        <f>F42</f>
        <v>464.8</v>
      </c>
      <c r="G41" s="27">
        <f t="shared" ref="G41" si="17">G42</f>
        <v>357.2</v>
      </c>
      <c r="H41" s="22">
        <f t="shared" si="2"/>
        <v>76.850258175559389</v>
      </c>
      <c r="I41" s="17"/>
    </row>
    <row r="42" spans="1:9" s="18" customFormat="1" ht="60" x14ac:dyDescent="0.25">
      <c r="A42" s="15"/>
      <c r="B42" s="15"/>
      <c r="C42" s="26" t="s">
        <v>19</v>
      </c>
      <c r="D42" s="13" t="s">
        <v>65</v>
      </c>
      <c r="E42" s="13" t="s">
        <v>20</v>
      </c>
      <c r="F42" s="27">
        <v>464.8</v>
      </c>
      <c r="G42" s="27">
        <v>357.2</v>
      </c>
      <c r="H42" s="22">
        <f t="shared" si="2"/>
        <v>76.850258175559389</v>
      </c>
      <c r="I42" s="17"/>
    </row>
    <row r="43" spans="1:9" s="18" customFormat="1" x14ac:dyDescent="0.25">
      <c r="A43" s="15" t="s">
        <v>53</v>
      </c>
      <c r="B43" s="15" t="s">
        <v>7</v>
      </c>
      <c r="C43" s="26" t="s">
        <v>53</v>
      </c>
      <c r="D43" s="13" t="s">
        <v>66</v>
      </c>
      <c r="E43" s="13" t="s">
        <v>10</v>
      </c>
      <c r="F43" s="27">
        <f>F44+F45+F46</f>
        <v>990.80000000000007</v>
      </c>
      <c r="G43" s="27">
        <f t="shared" ref="G43" si="18">G44+G45+G46</f>
        <v>737.30000000000007</v>
      </c>
      <c r="H43" s="22">
        <f t="shared" si="2"/>
        <v>74.414614452967299</v>
      </c>
      <c r="I43" s="17"/>
    </row>
    <row r="44" spans="1:9" s="18" customFormat="1" ht="60" x14ac:dyDescent="0.25">
      <c r="A44" s="15"/>
      <c r="B44" s="15"/>
      <c r="C44" s="26" t="s">
        <v>19</v>
      </c>
      <c r="D44" s="13" t="s">
        <v>66</v>
      </c>
      <c r="E44" s="13" t="s">
        <v>20</v>
      </c>
      <c r="F44" s="27">
        <v>860.6</v>
      </c>
      <c r="G44" s="27">
        <v>646</v>
      </c>
      <c r="H44" s="22">
        <f t="shared" si="2"/>
        <v>75.063908900766904</v>
      </c>
      <c r="I44" s="17"/>
    </row>
    <row r="45" spans="1:9" s="18" customFormat="1" ht="30" x14ac:dyDescent="0.25">
      <c r="A45" s="15" t="s">
        <v>53</v>
      </c>
      <c r="B45" s="15" t="s">
        <v>54</v>
      </c>
      <c r="C45" s="26" t="s">
        <v>23</v>
      </c>
      <c r="D45" s="13" t="s">
        <v>66</v>
      </c>
      <c r="E45" s="13" t="s">
        <v>24</v>
      </c>
      <c r="F45" s="27">
        <v>128.5</v>
      </c>
      <c r="G45" s="27">
        <v>89.6</v>
      </c>
      <c r="H45" s="22">
        <f t="shared" si="2"/>
        <v>69.727626459143963</v>
      </c>
      <c r="I45" s="17"/>
    </row>
    <row r="46" spans="1:9" s="18" customFormat="1" x14ac:dyDescent="0.25">
      <c r="A46" s="15" t="s">
        <v>67</v>
      </c>
      <c r="B46" s="15" t="s">
        <v>7</v>
      </c>
      <c r="C46" s="26" t="s">
        <v>25</v>
      </c>
      <c r="D46" s="13" t="s">
        <v>66</v>
      </c>
      <c r="E46" s="13" t="s">
        <v>26</v>
      </c>
      <c r="F46" s="27">
        <v>1.7</v>
      </c>
      <c r="G46" s="27">
        <v>1.7</v>
      </c>
      <c r="H46" s="22">
        <f t="shared" si="2"/>
        <v>99.999999999999986</v>
      </c>
      <c r="I46" s="17"/>
    </row>
    <row r="47" spans="1:9" s="18" customFormat="1" x14ac:dyDescent="0.25">
      <c r="A47" s="15" t="s">
        <v>68</v>
      </c>
      <c r="B47" s="15" t="s">
        <v>7</v>
      </c>
      <c r="C47" s="26" t="s">
        <v>69</v>
      </c>
      <c r="D47" s="13" t="s">
        <v>70</v>
      </c>
      <c r="E47" s="13" t="s">
        <v>10</v>
      </c>
      <c r="F47" s="27">
        <f>F48</f>
        <v>5</v>
      </c>
      <c r="G47" s="27">
        <f t="shared" ref="G47" si="19">G48</f>
        <v>0</v>
      </c>
      <c r="H47" s="22">
        <f t="shared" si="2"/>
        <v>0</v>
      </c>
      <c r="I47" s="17"/>
    </row>
    <row r="48" spans="1:9" s="18" customFormat="1" x14ac:dyDescent="0.25">
      <c r="A48" s="15" t="s">
        <v>67</v>
      </c>
      <c r="B48" s="15" t="s">
        <v>7</v>
      </c>
      <c r="C48" s="26" t="s">
        <v>25</v>
      </c>
      <c r="D48" s="13" t="s">
        <v>70</v>
      </c>
      <c r="E48" s="13" t="s">
        <v>26</v>
      </c>
      <c r="F48" s="27">
        <v>5</v>
      </c>
      <c r="G48" s="27">
        <v>0</v>
      </c>
      <c r="H48" s="22">
        <f t="shared" si="2"/>
        <v>0</v>
      </c>
      <c r="I48" s="17"/>
    </row>
    <row r="49" spans="1:9" s="18" customFormat="1" x14ac:dyDescent="0.25">
      <c r="A49" s="15" t="s">
        <v>67</v>
      </c>
      <c r="B49" s="15" t="s">
        <v>54</v>
      </c>
      <c r="C49" s="26" t="s">
        <v>71</v>
      </c>
      <c r="D49" s="13" t="s">
        <v>72</v>
      </c>
      <c r="E49" s="13" t="s">
        <v>10</v>
      </c>
      <c r="F49" s="27">
        <f>F50</f>
        <v>94.2</v>
      </c>
      <c r="G49" s="27">
        <f t="shared" ref="G49" si="20">G50</f>
        <v>79.099999999999994</v>
      </c>
      <c r="H49" s="22">
        <f t="shared" si="2"/>
        <v>83.970276008492561</v>
      </c>
      <c r="I49" s="17"/>
    </row>
    <row r="50" spans="1:9" s="18" customFormat="1" x14ac:dyDescent="0.25">
      <c r="A50" s="15" t="s">
        <v>73</v>
      </c>
      <c r="B50" s="15" t="s">
        <v>7</v>
      </c>
      <c r="C50" s="26" t="s">
        <v>74</v>
      </c>
      <c r="D50" s="13" t="s">
        <v>72</v>
      </c>
      <c r="E50" s="13" t="s">
        <v>75</v>
      </c>
      <c r="F50" s="27">
        <v>94.2</v>
      </c>
      <c r="G50" s="27">
        <v>79.099999999999994</v>
      </c>
      <c r="H50" s="22">
        <f t="shared" si="2"/>
        <v>83.970276008492561</v>
      </c>
      <c r="I50" s="17"/>
    </row>
    <row r="51" spans="1:9" s="18" customFormat="1" ht="30" x14ac:dyDescent="0.25">
      <c r="A51" s="15" t="s">
        <v>76</v>
      </c>
      <c r="B51" s="15" t="s">
        <v>7</v>
      </c>
      <c r="C51" s="26" t="s">
        <v>77</v>
      </c>
      <c r="D51" s="13" t="s">
        <v>78</v>
      </c>
      <c r="E51" s="13" t="s">
        <v>10</v>
      </c>
      <c r="F51" s="27">
        <f>F52</f>
        <v>1.3</v>
      </c>
      <c r="G51" s="27">
        <f t="shared" ref="G51:G52" si="21">G52</f>
        <v>1.3</v>
      </c>
      <c r="H51" s="22">
        <f t="shared" si="2"/>
        <v>100</v>
      </c>
      <c r="I51" s="17"/>
    </row>
    <row r="52" spans="1:9" s="18" customFormat="1" ht="30" x14ac:dyDescent="0.25">
      <c r="A52" s="15" t="s">
        <v>76</v>
      </c>
      <c r="B52" s="15" t="s">
        <v>54</v>
      </c>
      <c r="C52" s="26" t="s">
        <v>79</v>
      </c>
      <c r="D52" s="13" t="s">
        <v>80</v>
      </c>
      <c r="E52" s="13" t="s">
        <v>10</v>
      </c>
      <c r="F52" s="27">
        <f>F53</f>
        <v>1.3</v>
      </c>
      <c r="G52" s="27">
        <f t="shared" si="21"/>
        <v>1.3</v>
      </c>
      <c r="H52" s="22">
        <f t="shared" si="2"/>
        <v>100</v>
      </c>
      <c r="I52" s="17"/>
    </row>
    <row r="53" spans="1:9" s="18" customFormat="1" x14ac:dyDescent="0.25">
      <c r="A53" s="15" t="s">
        <v>81</v>
      </c>
      <c r="B53" s="15" t="s">
        <v>7</v>
      </c>
      <c r="C53" s="26" t="s">
        <v>22</v>
      </c>
      <c r="D53" s="13" t="s">
        <v>80</v>
      </c>
      <c r="E53" s="13" t="s">
        <v>82</v>
      </c>
      <c r="F53" s="27">
        <v>1.3</v>
      </c>
      <c r="G53" s="27">
        <v>1.3</v>
      </c>
      <c r="H53" s="22">
        <f t="shared" si="2"/>
        <v>100</v>
      </c>
      <c r="I53" s="17"/>
    </row>
    <row r="54" spans="1:9" s="18" customFormat="1" ht="45" x14ac:dyDescent="0.25">
      <c r="A54" s="15"/>
      <c r="B54" s="15"/>
      <c r="C54" s="26" t="s">
        <v>83</v>
      </c>
      <c r="D54" s="13" t="s">
        <v>84</v>
      </c>
      <c r="E54" s="13" t="s">
        <v>10</v>
      </c>
      <c r="F54" s="27">
        <f>F55</f>
        <v>3.1</v>
      </c>
      <c r="G54" s="27">
        <f t="shared" ref="G54" si="22">G55</f>
        <v>0</v>
      </c>
      <c r="H54" s="22">
        <f t="shared" si="2"/>
        <v>0</v>
      </c>
      <c r="I54" s="17"/>
    </row>
    <row r="55" spans="1:9" s="18" customFormat="1" x14ac:dyDescent="0.25">
      <c r="A55" s="15" t="s">
        <v>81</v>
      </c>
      <c r="B55" s="15" t="s">
        <v>7</v>
      </c>
      <c r="C55" s="26" t="s">
        <v>22</v>
      </c>
      <c r="D55" s="13" t="s">
        <v>84</v>
      </c>
      <c r="E55" s="13" t="s">
        <v>82</v>
      </c>
      <c r="F55" s="27">
        <v>3.1</v>
      </c>
      <c r="G55" s="27">
        <v>0</v>
      </c>
      <c r="H55" s="22">
        <f t="shared" si="2"/>
        <v>0</v>
      </c>
      <c r="I55" s="17"/>
    </row>
    <row r="56" spans="1:9" s="18" customFormat="1" x14ac:dyDescent="0.25">
      <c r="A56" s="15"/>
      <c r="B56" s="15"/>
      <c r="C56" s="28" t="s">
        <v>85</v>
      </c>
      <c r="D56" s="29" t="s">
        <v>86</v>
      </c>
      <c r="E56" s="29" t="s">
        <v>10</v>
      </c>
      <c r="F56" s="27">
        <f>F57</f>
        <v>53</v>
      </c>
      <c r="G56" s="27">
        <f t="shared" ref="G56:G57" si="23">G57</f>
        <v>53</v>
      </c>
      <c r="H56" s="22">
        <f t="shared" si="2"/>
        <v>100</v>
      </c>
      <c r="I56" s="17"/>
    </row>
    <row r="57" spans="1:9" s="18" customFormat="1" ht="15.75" thickBot="1" x14ac:dyDescent="0.3">
      <c r="A57" s="15"/>
      <c r="B57" s="15"/>
      <c r="C57" s="30" t="s">
        <v>87</v>
      </c>
      <c r="D57" s="31" t="s">
        <v>88</v>
      </c>
      <c r="E57" s="31" t="s">
        <v>10</v>
      </c>
      <c r="F57" s="27">
        <f>F58</f>
        <v>53</v>
      </c>
      <c r="G57" s="27">
        <f t="shared" si="23"/>
        <v>53</v>
      </c>
      <c r="H57" s="22">
        <f t="shared" si="2"/>
        <v>100</v>
      </c>
      <c r="I57" s="17"/>
    </row>
    <row r="58" spans="1:9" s="18" customFormat="1" ht="15.75" thickBot="1" x14ac:dyDescent="0.3">
      <c r="A58" s="15"/>
      <c r="B58" s="15"/>
      <c r="C58" s="30" t="s">
        <v>54</v>
      </c>
      <c r="D58" s="31" t="s">
        <v>88</v>
      </c>
      <c r="E58" s="31" t="s">
        <v>24</v>
      </c>
      <c r="F58" s="27">
        <v>53</v>
      </c>
      <c r="G58" s="27">
        <v>53</v>
      </c>
      <c r="H58" s="22">
        <f t="shared" si="2"/>
        <v>100</v>
      </c>
      <c r="I58" s="17"/>
    </row>
    <row r="59" spans="1:9" s="18" customFormat="1" ht="30" x14ac:dyDescent="0.25">
      <c r="A59" s="15" t="s">
        <v>60</v>
      </c>
      <c r="B59" s="15" t="s">
        <v>7</v>
      </c>
      <c r="C59" s="26" t="s">
        <v>89</v>
      </c>
      <c r="D59" s="13" t="s">
        <v>90</v>
      </c>
      <c r="E59" s="13" t="s">
        <v>10</v>
      </c>
      <c r="F59" s="27">
        <f>F60</f>
        <v>98.3</v>
      </c>
      <c r="G59" s="27">
        <f t="shared" ref="G59" si="24">G60</f>
        <v>75</v>
      </c>
      <c r="H59" s="22">
        <f t="shared" si="2"/>
        <v>76.297049847405901</v>
      </c>
      <c r="I59" s="17"/>
    </row>
    <row r="60" spans="1:9" s="18" customFormat="1" ht="60" x14ac:dyDescent="0.25">
      <c r="A60" s="15" t="s">
        <v>40</v>
      </c>
      <c r="B60" s="15" t="s">
        <v>7</v>
      </c>
      <c r="C60" s="26" t="s">
        <v>19</v>
      </c>
      <c r="D60" s="13" t="s">
        <v>90</v>
      </c>
      <c r="E60" s="13" t="s">
        <v>20</v>
      </c>
      <c r="F60" s="27">
        <v>98.3</v>
      </c>
      <c r="G60" s="27">
        <v>75</v>
      </c>
      <c r="H60" s="22">
        <f t="shared" si="2"/>
        <v>76.297049847405901</v>
      </c>
      <c r="I60" s="17"/>
    </row>
    <row r="61" spans="1:9" s="18" customFormat="1" x14ac:dyDescent="0.25">
      <c r="A61" s="15" t="s">
        <v>91</v>
      </c>
      <c r="B61" s="15" t="s">
        <v>7</v>
      </c>
      <c r="C61" s="17"/>
    </row>
    <row r="62" spans="1:9" s="18" customFormat="1" x14ac:dyDescent="0.25">
      <c r="A62" s="15" t="s">
        <v>91</v>
      </c>
      <c r="B62" s="15" t="s">
        <v>25</v>
      </c>
      <c r="C62" s="17"/>
    </row>
    <row r="63" spans="1:9" s="18" customFormat="1" x14ac:dyDescent="0.25">
      <c r="A63" s="15" t="s">
        <v>91</v>
      </c>
      <c r="B63" s="15" t="s">
        <v>54</v>
      </c>
      <c r="C63" s="17"/>
    </row>
    <row r="64" spans="1:9" s="18" customFormat="1" x14ac:dyDescent="0.25">
      <c r="A64" s="15" t="s">
        <v>91</v>
      </c>
      <c r="B64" s="15" t="s">
        <v>19</v>
      </c>
      <c r="C64" s="17"/>
    </row>
    <row r="65" spans="1:9" s="18" customFormat="1" x14ac:dyDescent="0.25">
      <c r="A65" s="15" t="s">
        <v>92</v>
      </c>
      <c r="B65" s="15" t="s">
        <v>7</v>
      </c>
      <c r="C65" s="17"/>
    </row>
    <row r="66" spans="1:9" s="18" customFormat="1" x14ac:dyDescent="0.25">
      <c r="A66" s="15" t="s">
        <v>92</v>
      </c>
      <c r="B66" s="15" t="s">
        <v>25</v>
      </c>
      <c r="C66" s="17"/>
    </row>
    <row r="67" spans="1:9" s="18" customFormat="1" x14ac:dyDescent="0.25">
      <c r="A67" s="15" t="s">
        <v>92</v>
      </c>
      <c r="B67" s="15" t="s">
        <v>54</v>
      </c>
      <c r="C67" s="17"/>
    </row>
    <row r="68" spans="1:9" s="18" customFormat="1" x14ac:dyDescent="0.25">
      <c r="A68" s="15" t="s">
        <v>92</v>
      </c>
      <c r="B68" s="15" t="s">
        <v>19</v>
      </c>
      <c r="C68" s="17"/>
    </row>
    <row r="69" spans="1:9" s="18" customFormat="1" x14ac:dyDescent="0.25">
      <c r="A69" s="15" t="s">
        <v>93</v>
      </c>
      <c r="B69" s="15" t="s">
        <v>7</v>
      </c>
      <c r="C69" s="17"/>
    </row>
    <row r="70" spans="1:9" s="18" customFormat="1" x14ac:dyDescent="0.25">
      <c r="A70" s="15" t="s">
        <v>94</v>
      </c>
      <c r="B70" s="15" t="s">
        <v>7</v>
      </c>
      <c r="C70" s="17"/>
    </row>
    <row r="71" spans="1:9" s="18" customFormat="1" x14ac:dyDescent="0.25">
      <c r="A71" s="15" t="s">
        <v>94</v>
      </c>
      <c r="B71" s="15" t="s">
        <v>54</v>
      </c>
      <c r="C71" s="17"/>
    </row>
    <row r="72" spans="1:9" s="33" customFormat="1" ht="45" hidden="1" x14ac:dyDescent="0.25">
      <c r="A72" s="32" t="s">
        <v>95</v>
      </c>
      <c r="B72" s="32" t="s">
        <v>96</v>
      </c>
    </row>
    <row r="73" spans="1:9" s="35" customFormat="1" ht="45" hidden="1" x14ac:dyDescent="0.25">
      <c r="A73" s="34" t="s">
        <v>97</v>
      </c>
      <c r="B73" s="34" t="s">
        <v>98</v>
      </c>
    </row>
    <row r="74" spans="1:9" x14ac:dyDescent="0.25">
      <c r="C74" s="4"/>
      <c r="D74"/>
      <c r="E74"/>
      <c r="F74"/>
      <c r="G74"/>
      <c r="H74"/>
      <c r="I74"/>
    </row>
    <row r="75" spans="1:9" x14ac:dyDescent="0.25">
      <c r="C75" s="4"/>
      <c r="D75"/>
      <c r="E75"/>
      <c r="F75"/>
      <c r="G75"/>
      <c r="H75"/>
      <c r="I75"/>
    </row>
    <row r="76" spans="1:9" x14ac:dyDescent="0.25">
      <c r="C76" s="4"/>
      <c r="D76"/>
      <c r="E76"/>
      <c r="F76"/>
      <c r="G76"/>
      <c r="H76"/>
      <c r="I76"/>
    </row>
    <row r="77" spans="1:9" x14ac:dyDescent="0.25">
      <c r="C77" s="4"/>
      <c r="D77"/>
      <c r="E77"/>
      <c r="F77"/>
      <c r="G77"/>
      <c r="H77"/>
      <c r="I77"/>
    </row>
  </sheetData>
  <mergeCells count="2">
    <mergeCell ref="C3:F3"/>
    <mergeCell ref="C2:H2"/>
  </mergeCells>
  <pageMargins left="0.70866141732283472" right="0.70866141732283472" top="0.74803149606299213" bottom="0.74803149606299213" header="0.31496062992125984" footer="0.31496062992125984"/>
  <pageSetup paperSize="9" scale="83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 (8)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2022-12-06T06:05:02Z</dcterms:created>
  <dcterms:modified xsi:type="dcterms:W3CDTF">2022-12-06T06:16:35Z</dcterms:modified>
</cp:coreProperties>
</file>